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UNE MONOPOLI\2022\002 PERMESSI DI COSTRUIRE\003 GIOIELLI DITALIA TER\DA APPROVARE IN GIUNTA\"/>
    </mc:Choice>
  </mc:AlternateContent>
  <bookViews>
    <workbookView xWindow="0" yWindow="0" windowWidth="28800" windowHeight="11835"/>
  </bookViews>
  <sheets>
    <sheet name="Foglio1" sheetId="1" r:id="rId1"/>
  </sheets>
  <definedNames>
    <definedName name="_xlnm.Print_Area" localSheetId="0">Foglio1!$A$59:$E$69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67" i="1" s="1"/>
  <c r="E68" i="1" s="1"/>
  <c r="E69" i="1" s="1"/>
  <c r="E56" i="1" l="1"/>
  <c r="E57" i="1" s="1"/>
  <c r="E55" i="1"/>
  <c r="E49" i="1"/>
  <c r="E36" i="1"/>
  <c r="E43" i="1" s="1"/>
  <c r="E44" i="1" s="1"/>
  <c r="E45" i="1" s="1"/>
  <c r="E21" i="1"/>
  <c r="E23" i="1" s="1"/>
  <c r="E22" i="1"/>
  <c r="E30" i="1" l="1"/>
  <c r="E31" i="1" s="1"/>
  <c r="E32" i="1" s="1"/>
  <c r="E3" i="1"/>
  <c r="E10" i="1" l="1"/>
  <c r="E12" i="1" s="1"/>
  <c r="E13" i="1" s="1"/>
  <c r="E18" i="1" s="1"/>
</calcChain>
</file>

<file path=xl/sharedStrings.xml><?xml version="1.0" encoding="utf-8"?>
<sst xmlns="http://schemas.openxmlformats.org/spreadsheetml/2006/main" count="88" uniqueCount="23">
  <si>
    <r>
      <t> </t>
    </r>
    <r>
      <rPr>
        <b/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.</t>
    </r>
  </si>
  <si>
    <t>Costi della sicurezza</t>
  </si>
  <si>
    <t>importo compresa la sicurezza</t>
  </si>
  <si>
    <t>B.</t>
  </si>
  <si>
    <t>SOMME A DISPOSIZIONE</t>
  </si>
  <si>
    <t>Spese di gara ( commissioni giudicatrici/assicurazioni)</t>
  </si>
  <si>
    <t>Spese per la pubblicità compresa iva</t>
  </si>
  <si>
    <t xml:space="preserve">IVA sui lavori </t>
  </si>
  <si>
    <t>Acquisizioni aree e urbanizzazioni</t>
  </si>
  <si>
    <t>TOTALE somme a disposizione</t>
  </si>
  <si>
    <t xml:space="preserve">         IMPORTO TOTALE</t>
  </si>
  <si>
    <t>importo dei lavori al netto della sicurezza (OPERE ESTERNE)</t>
  </si>
  <si>
    <t>Imprevisti</t>
  </si>
  <si>
    <t>Spese tecniche compreso 4% e iva 22%</t>
  </si>
  <si>
    <t>B.1</t>
  </si>
  <si>
    <t>B.2</t>
  </si>
  <si>
    <t>B.3</t>
  </si>
  <si>
    <t>B.4</t>
  </si>
  <si>
    <t>B.5</t>
  </si>
  <si>
    <t>B.6</t>
  </si>
  <si>
    <t>importo dei lavori al netto della sicurezza (OPERE INTERNE)</t>
  </si>
  <si>
    <t xml:space="preserve">Allacciamenti ai pubblici servizi </t>
  </si>
  <si>
    <t xml:space="preserve">importo dei lavori al netto della sicurezza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</si>
</sst>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0" fillId="0" borderId="1" xfId="0" applyNumberFormat="1" applyBorder="1"/>
    <xf numFmtId="43" fontId="1" fillId="0" borderId="1" xfId="0" applyNumberFormat="1" applyFon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0" fillId="0" borderId="1" xfId="0" applyNumberFormat="1" applyBorder="1"/>
    <xf numFmtId="1" fontId="2" fillId="0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right"/>
    </xf>
    <xf numFmtId="44" fontId="4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right"/>
    </xf>
    <xf numFmtId="44" fontId="2" fillId="0" borderId="1" xfId="0" applyNumberFormat="1" applyFont="1" applyBorder="1" applyAlignment="1">
      <alignment horizontal="right"/>
    </xf>
    <xf numFmtId="44" fontId="0" fillId="0" borderId="0" xfId="0" applyNumberFormat="1"/>
    <xf numFmtId="44" fontId="5" fillId="0" borderId="1" xfId="0" applyNumberFormat="1" applyFont="1" applyBorder="1" applyAlignment="1">
      <alignment horizontal="right"/>
    </xf>
    <xf numFmtId="43" fontId="1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43" fontId="2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3" fontId="2" fillId="0" borderId="2" xfId="0" applyNumberFormat="1" applyFont="1" applyBorder="1" applyAlignment="1">
      <alignment horizontal="right"/>
    </xf>
    <xf numFmtId="43" fontId="2" fillId="0" borderId="3" xfId="0" applyNumberFormat="1" applyFont="1" applyBorder="1" applyAlignment="1">
      <alignment horizontal="right"/>
    </xf>
    <xf numFmtId="43" fontId="1" fillId="0" borderId="2" xfId="0" applyNumberFormat="1" applyFont="1" applyFill="1" applyBorder="1" applyAlignment="1">
      <alignment wrapText="1"/>
    </xf>
    <xf numFmtId="43" fontId="2" fillId="0" borderId="2" xfId="0" applyNumberFormat="1" applyFont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43" fontId="1" fillId="2" borderId="2" xfId="0" applyNumberFormat="1" applyFont="1" applyFill="1" applyBorder="1" applyAlignment="1"/>
    <xf numFmtId="43" fontId="2" fillId="2" borderId="2" xfId="0" applyNumberFormat="1" applyFont="1" applyFill="1" applyBorder="1" applyAlignment="1"/>
    <xf numFmtId="43" fontId="1" fillId="0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37" workbookViewId="0">
      <selection activeCell="H50" sqref="H50"/>
    </sheetView>
  </sheetViews>
  <sheetFormatPr defaultRowHeight="15" x14ac:dyDescent="0.25"/>
  <cols>
    <col min="4" max="4" width="37.7109375" customWidth="1"/>
    <col min="5" max="5" width="16.7109375" customWidth="1"/>
    <col min="6" max="6" width="14.140625" customWidth="1"/>
    <col min="7" max="7" width="13.140625" bestFit="1" customWidth="1"/>
    <col min="10" max="10" width="9.140625" customWidth="1"/>
  </cols>
  <sheetData>
    <row r="1" spans="1:7" x14ac:dyDescent="0.25">
      <c r="A1" s="1" t="s">
        <v>0</v>
      </c>
      <c r="B1" s="29" t="s">
        <v>11</v>
      </c>
      <c r="C1" s="17"/>
      <c r="D1" s="18"/>
      <c r="E1" s="2">
        <v>573417.30000000005</v>
      </c>
    </row>
    <row r="2" spans="1:7" x14ac:dyDescent="0.25">
      <c r="A2" s="3"/>
      <c r="B2" s="4" t="s">
        <v>1</v>
      </c>
      <c r="C2" s="5"/>
      <c r="D2" s="6"/>
      <c r="E2" s="7">
        <v>20069.61</v>
      </c>
    </row>
    <row r="3" spans="1:7" x14ac:dyDescent="0.25">
      <c r="A3" s="3"/>
      <c r="B3" s="4" t="s">
        <v>2</v>
      </c>
      <c r="C3" s="5"/>
      <c r="D3" s="6"/>
      <c r="E3" s="7">
        <f>E1+E2</f>
        <v>593486.91</v>
      </c>
    </row>
    <row r="4" spans="1:7" x14ac:dyDescent="0.25">
      <c r="A4" s="3"/>
      <c r="B4" s="25"/>
      <c r="C4" s="17"/>
      <c r="D4" s="18"/>
      <c r="E4" s="7"/>
    </row>
    <row r="5" spans="1:7" x14ac:dyDescent="0.25">
      <c r="A5" s="1" t="s">
        <v>3</v>
      </c>
      <c r="B5" s="4" t="s">
        <v>4</v>
      </c>
      <c r="C5" s="5"/>
      <c r="D5" s="5"/>
      <c r="E5" s="8"/>
    </row>
    <row r="6" spans="1:7" x14ac:dyDescent="0.25">
      <c r="A6" s="9" t="s">
        <v>14</v>
      </c>
      <c r="B6" s="24" t="s">
        <v>13</v>
      </c>
      <c r="C6" s="26"/>
      <c r="D6" s="27"/>
      <c r="E6" s="10">
        <v>35000</v>
      </c>
    </row>
    <row r="7" spans="1:7" x14ac:dyDescent="0.25">
      <c r="A7" s="9" t="s">
        <v>15</v>
      </c>
      <c r="B7" s="24" t="s">
        <v>12</v>
      </c>
      <c r="C7" s="26"/>
      <c r="D7" s="27"/>
      <c r="E7" s="10">
        <v>61164.4</v>
      </c>
      <c r="F7" s="14"/>
      <c r="G7" s="14"/>
    </row>
    <row r="8" spans="1:7" x14ac:dyDescent="0.25">
      <c r="A8" s="9" t="s">
        <v>16</v>
      </c>
      <c r="B8" s="30" t="s">
        <v>5</v>
      </c>
      <c r="C8" s="17"/>
      <c r="D8" s="18"/>
      <c r="E8" s="10">
        <v>2000</v>
      </c>
      <c r="F8" s="14"/>
      <c r="G8" s="14"/>
    </row>
    <row r="9" spans="1:7" x14ac:dyDescent="0.25">
      <c r="A9" s="9" t="s">
        <v>17</v>
      </c>
      <c r="B9" s="28" t="s">
        <v>6</v>
      </c>
      <c r="C9" s="17"/>
      <c r="D9" s="18"/>
      <c r="E9" s="11">
        <v>1000</v>
      </c>
      <c r="G9" s="14"/>
    </row>
    <row r="10" spans="1:7" x14ac:dyDescent="0.25">
      <c r="A10" s="9" t="s">
        <v>18</v>
      </c>
      <c r="B10" s="16" t="s">
        <v>7</v>
      </c>
      <c r="C10" s="17"/>
      <c r="D10" s="18"/>
      <c r="E10" s="15">
        <f>10%*E3</f>
        <v>59348.691000000006</v>
      </c>
    </row>
    <row r="11" spans="1:7" x14ac:dyDescent="0.25">
      <c r="A11" s="9" t="s">
        <v>19</v>
      </c>
      <c r="B11" s="16" t="s">
        <v>8</v>
      </c>
      <c r="C11" s="17"/>
      <c r="D11" s="18"/>
      <c r="E11" s="7">
        <v>28000</v>
      </c>
    </row>
    <row r="12" spans="1:7" x14ac:dyDescent="0.25">
      <c r="A12" s="9"/>
      <c r="B12" s="19" t="s">
        <v>9</v>
      </c>
      <c r="C12" s="20"/>
      <c r="D12" s="21"/>
      <c r="E12" s="12">
        <f>SUM(E6:E11)</f>
        <v>186513.09100000001</v>
      </c>
    </row>
    <row r="13" spans="1:7" x14ac:dyDescent="0.25">
      <c r="A13" s="22" t="s">
        <v>10</v>
      </c>
      <c r="B13" s="23"/>
      <c r="C13" s="17"/>
      <c r="D13" s="18"/>
      <c r="E13" s="13">
        <f>E12+E3</f>
        <v>780000.00100000005</v>
      </c>
    </row>
    <row r="18" spans="1:7" x14ac:dyDescent="0.25">
      <c r="E18" s="14">
        <f>E13+10%*E13</f>
        <v>858000.00109999999</v>
      </c>
    </row>
    <row r="21" spans="1:7" x14ac:dyDescent="0.25">
      <c r="A21" s="1" t="s">
        <v>0</v>
      </c>
      <c r="B21" s="29" t="s">
        <v>20</v>
      </c>
      <c r="C21" s="17"/>
      <c r="D21" s="18"/>
      <c r="E21" s="2">
        <f>752585.98+132302.36</f>
        <v>884888.34</v>
      </c>
    </row>
    <row r="22" spans="1:7" x14ac:dyDescent="0.25">
      <c r="A22" s="3"/>
      <c r="B22" s="4" t="s">
        <v>1</v>
      </c>
      <c r="C22" s="5"/>
      <c r="D22" s="6"/>
      <c r="E22" s="7">
        <f>4630.58+26340.51</f>
        <v>30971.089999999997</v>
      </c>
    </row>
    <row r="23" spans="1:7" x14ac:dyDescent="0.25">
      <c r="A23" s="3"/>
      <c r="B23" s="4" t="s">
        <v>2</v>
      </c>
      <c r="C23" s="5"/>
      <c r="D23" s="6"/>
      <c r="E23" s="7">
        <f>E21+E22</f>
        <v>915859.42999999993</v>
      </c>
    </row>
    <row r="24" spans="1:7" x14ac:dyDescent="0.25">
      <c r="A24" s="3"/>
      <c r="B24" s="25"/>
      <c r="C24" s="17"/>
      <c r="D24" s="18"/>
      <c r="E24" s="7"/>
    </row>
    <row r="25" spans="1:7" x14ac:dyDescent="0.25">
      <c r="A25" s="1" t="s">
        <v>3</v>
      </c>
      <c r="B25" s="4" t="s">
        <v>4</v>
      </c>
      <c r="C25" s="5"/>
      <c r="D25" s="5"/>
      <c r="E25" s="8"/>
    </row>
    <row r="26" spans="1:7" x14ac:dyDescent="0.25">
      <c r="A26" s="9" t="s">
        <v>14</v>
      </c>
      <c r="B26" s="24" t="s">
        <v>13</v>
      </c>
      <c r="C26" s="26"/>
      <c r="D26" s="27"/>
      <c r="E26" s="10">
        <v>120000</v>
      </c>
      <c r="G26" s="14"/>
    </row>
    <row r="27" spans="1:7" x14ac:dyDescent="0.25">
      <c r="A27" s="9" t="s">
        <v>15</v>
      </c>
      <c r="B27" s="24" t="s">
        <v>12</v>
      </c>
      <c r="C27" s="26"/>
      <c r="D27" s="27"/>
      <c r="E27" s="10">
        <v>99554.63</v>
      </c>
      <c r="F27" s="14"/>
      <c r="G27" s="14"/>
    </row>
    <row r="28" spans="1:7" x14ac:dyDescent="0.25">
      <c r="A28" s="9" t="s">
        <v>16</v>
      </c>
      <c r="B28" s="30" t="s">
        <v>5</v>
      </c>
      <c r="C28" s="17"/>
      <c r="D28" s="18"/>
      <c r="E28" s="10">
        <v>2000</v>
      </c>
      <c r="F28" s="14"/>
      <c r="G28" s="14"/>
    </row>
    <row r="29" spans="1:7" x14ac:dyDescent="0.25">
      <c r="A29" s="9" t="s">
        <v>17</v>
      </c>
      <c r="B29" s="28" t="s">
        <v>6</v>
      </c>
      <c r="C29" s="17"/>
      <c r="D29" s="18"/>
      <c r="E29" s="11">
        <v>1000</v>
      </c>
      <c r="G29" s="14"/>
    </row>
    <row r="30" spans="1:7" x14ac:dyDescent="0.25">
      <c r="A30" s="9" t="s">
        <v>18</v>
      </c>
      <c r="B30" s="16" t="s">
        <v>7</v>
      </c>
      <c r="C30" s="17"/>
      <c r="D30" s="18"/>
      <c r="E30" s="15">
        <f>10%*E23</f>
        <v>91585.942999999999</v>
      </c>
    </row>
    <row r="31" spans="1:7" x14ac:dyDescent="0.25">
      <c r="A31" s="9"/>
      <c r="B31" s="19" t="s">
        <v>9</v>
      </c>
      <c r="C31" s="20"/>
      <c r="D31" s="21"/>
      <c r="E31" s="12">
        <f>SUM(E26:E30)</f>
        <v>314140.57299999997</v>
      </c>
    </row>
    <row r="32" spans="1:7" x14ac:dyDescent="0.25">
      <c r="A32" s="22" t="s">
        <v>10</v>
      </c>
      <c r="B32" s="23"/>
      <c r="C32" s="17"/>
      <c r="D32" s="18"/>
      <c r="E32" s="13">
        <f>E31+E23</f>
        <v>1230000.003</v>
      </c>
    </row>
    <row r="34" spans="1:6" x14ac:dyDescent="0.25">
      <c r="A34" s="1" t="s">
        <v>0</v>
      </c>
      <c r="B34" s="29" t="s">
        <v>20</v>
      </c>
      <c r="C34" s="17"/>
      <c r="D34" s="18"/>
      <c r="E34" s="2">
        <v>2046051.15</v>
      </c>
    </row>
    <row r="35" spans="1:6" x14ac:dyDescent="0.25">
      <c r="A35" s="3"/>
      <c r="B35" s="4" t="s">
        <v>1</v>
      </c>
      <c r="C35" s="5"/>
      <c r="D35" s="6"/>
      <c r="E35" s="7">
        <v>58476.639999999999</v>
      </c>
    </row>
    <row r="36" spans="1:6" x14ac:dyDescent="0.25">
      <c r="A36" s="3"/>
      <c r="B36" s="4" t="s">
        <v>2</v>
      </c>
      <c r="C36" s="5"/>
      <c r="D36" s="6"/>
      <c r="E36" s="7">
        <f>E34+E35</f>
        <v>2104527.79</v>
      </c>
    </row>
    <row r="37" spans="1:6" x14ac:dyDescent="0.25">
      <c r="A37" s="3"/>
      <c r="B37" s="25"/>
      <c r="C37" s="17"/>
      <c r="D37" s="18"/>
      <c r="E37" s="7"/>
    </row>
    <row r="38" spans="1:6" x14ac:dyDescent="0.25">
      <c r="A38" s="1" t="s">
        <v>3</v>
      </c>
      <c r="B38" s="4" t="s">
        <v>4</v>
      </c>
      <c r="C38" s="5"/>
      <c r="D38" s="5"/>
      <c r="E38" s="8"/>
    </row>
    <row r="39" spans="1:6" x14ac:dyDescent="0.25">
      <c r="A39" s="9" t="s">
        <v>14</v>
      </c>
      <c r="B39" s="24" t="s">
        <v>13</v>
      </c>
      <c r="C39" s="26"/>
      <c r="D39" s="27"/>
      <c r="E39" s="10">
        <v>150000</v>
      </c>
    </row>
    <row r="40" spans="1:6" x14ac:dyDescent="0.25">
      <c r="A40" s="9" t="s">
        <v>15</v>
      </c>
      <c r="B40" s="24" t="s">
        <v>12</v>
      </c>
      <c r="C40" s="26"/>
      <c r="D40" s="27"/>
      <c r="E40" s="10">
        <v>209476.1</v>
      </c>
      <c r="F40" s="14"/>
    </row>
    <row r="41" spans="1:6" x14ac:dyDescent="0.25">
      <c r="A41" s="9" t="s">
        <v>16</v>
      </c>
      <c r="B41" s="30" t="s">
        <v>5</v>
      </c>
      <c r="C41" s="17"/>
      <c r="D41" s="18"/>
      <c r="E41" s="10">
        <v>2000</v>
      </c>
    </row>
    <row r="42" spans="1:6" x14ac:dyDescent="0.25">
      <c r="A42" s="9" t="s">
        <v>17</v>
      </c>
      <c r="B42" s="28" t="s">
        <v>6</v>
      </c>
      <c r="C42" s="17"/>
      <c r="D42" s="18"/>
      <c r="E42" s="11">
        <v>1000</v>
      </c>
    </row>
    <row r="43" spans="1:6" x14ac:dyDescent="0.25">
      <c r="A43" s="9" t="s">
        <v>18</v>
      </c>
      <c r="B43" s="16" t="s">
        <v>7</v>
      </c>
      <c r="C43" s="17"/>
      <c r="D43" s="18"/>
      <c r="E43" s="15">
        <f>22%*E36</f>
        <v>462996.11379999999</v>
      </c>
    </row>
    <row r="44" spans="1:6" x14ac:dyDescent="0.25">
      <c r="A44" s="9"/>
      <c r="B44" s="19" t="s">
        <v>9</v>
      </c>
      <c r="C44" s="20"/>
      <c r="D44" s="21"/>
      <c r="E44" s="12">
        <f>SUM(E39:E43)</f>
        <v>825472.21380000003</v>
      </c>
    </row>
    <row r="45" spans="1:6" x14ac:dyDescent="0.25">
      <c r="A45" s="22" t="s">
        <v>10</v>
      </c>
      <c r="B45" s="23"/>
      <c r="C45" s="17"/>
      <c r="D45" s="18"/>
      <c r="E45" s="13">
        <f>E44+E36</f>
        <v>2930000.0038000001</v>
      </c>
    </row>
    <row r="47" spans="1:6" x14ac:dyDescent="0.25">
      <c r="A47" s="1" t="s">
        <v>0</v>
      </c>
      <c r="B47" s="29" t="s">
        <v>20</v>
      </c>
      <c r="C47" s="17"/>
      <c r="D47" s="18"/>
      <c r="E47" s="2">
        <v>262056.04</v>
      </c>
    </row>
    <row r="48" spans="1:6" x14ac:dyDescent="0.25">
      <c r="A48" s="3"/>
      <c r="B48" s="4" t="s">
        <v>1</v>
      </c>
      <c r="C48" s="5"/>
      <c r="D48" s="6"/>
      <c r="E48" s="7">
        <v>5000</v>
      </c>
    </row>
    <row r="49" spans="1:6" x14ac:dyDescent="0.25">
      <c r="A49" s="3"/>
      <c r="B49" s="4" t="s">
        <v>2</v>
      </c>
      <c r="C49" s="5"/>
      <c r="D49" s="6"/>
      <c r="E49" s="7">
        <f>E47+E48</f>
        <v>267056.04000000004</v>
      </c>
    </row>
    <row r="50" spans="1:6" x14ac:dyDescent="0.25">
      <c r="A50" s="3"/>
      <c r="B50" s="25"/>
      <c r="C50" s="17"/>
      <c r="D50" s="18"/>
      <c r="E50" s="7"/>
    </row>
    <row r="51" spans="1:6" x14ac:dyDescent="0.25">
      <c r="A51" s="1" t="s">
        <v>3</v>
      </c>
      <c r="B51" s="4" t="s">
        <v>4</v>
      </c>
      <c r="C51" s="5"/>
      <c r="D51" s="5"/>
      <c r="E51" s="8"/>
    </row>
    <row r="52" spans="1:6" x14ac:dyDescent="0.25">
      <c r="A52" s="9" t="s">
        <v>14</v>
      </c>
      <c r="B52" s="24" t="s">
        <v>13</v>
      </c>
      <c r="C52" s="26"/>
      <c r="D52" s="27"/>
      <c r="E52" s="10">
        <v>33000</v>
      </c>
    </row>
    <row r="53" spans="1:6" x14ac:dyDescent="0.25">
      <c r="A53" s="9" t="s">
        <v>15</v>
      </c>
      <c r="B53" s="24" t="s">
        <v>12</v>
      </c>
      <c r="C53" s="26"/>
      <c r="D53" s="27"/>
      <c r="E53" s="10">
        <v>28238.36</v>
      </c>
      <c r="F53" s="14"/>
    </row>
    <row r="54" spans="1:6" x14ac:dyDescent="0.25">
      <c r="A54" s="9" t="s">
        <v>16</v>
      </c>
      <c r="B54" s="24" t="s">
        <v>21</v>
      </c>
      <c r="C54" s="17"/>
      <c r="D54" s="18"/>
      <c r="E54" s="10">
        <v>5000</v>
      </c>
    </row>
    <row r="55" spans="1:6" x14ac:dyDescent="0.25">
      <c r="A55" s="9" t="s">
        <v>17</v>
      </c>
      <c r="B55" s="16" t="s">
        <v>7</v>
      </c>
      <c r="C55" s="17"/>
      <c r="D55" s="18"/>
      <c r="E55" s="15">
        <f>10%*E49</f>
        <v>26705.604000000007</v>
      </c>
    </row>
    <row r="56" spans="1:6" x14ac:dyDescent="0.25">
      <c r="A56" s="9"/>
      <c r="B56" s="19" t="s">
        <v>9</v>
      </c>
      <c r="C56" s="20"/>
      <c r="D56" s="21"/>
      <c r="E56" s="12">
        <f>SUM(E52:E55)</f>
        <v>92943.964000000007</v>
      </c>
    </row>
    <row r="57" spans="1:6" x14ac:dyDescent="0.25">
      <c r="A57" s="22" t="s">
        <v>10</v>
      </c>
      <c r="B57" s="23"/>
      <c r="C57" s="17"/>
      <c r="D57" s="18"/>
      <c r="E57" s="13">
        <f>E56+E49</f>
        <v>360000.00400000007</v>
      </c>
    </row>
    <row r="59" spans="1:6" x14ac:dyDescent="0.25">
      <c r="A59" s="1" t="s">
        <v>0</v>
      </c>
      <c r="B59" s="29" t="s">
        <v>22</v>
      </c>
      <c r="C59" s="17"/>
      <c r="D59" s="18"/>
      <c r="E59" s="2">
        <v>262056.04</v>
      </c>
    </row>
    <row r="60" spans="1:6" x14ac:dyDescent="0.25">
      <c r="A60" s="3"/>
      <c r="B60" s="4" t="s">
        <v>1</v>
      </c>
      <c r="C60" s="5"/>
      <c r="D60" s="6"/>
      <c r="E60" s="7">
        <v>5000</v>
      </c>
    </row>
    <row r="61" spans="1:6" x14ac:dyDescent="0.25">
      <c r="A61" s="3"/>
      <c r="B61" s="4" t="s">
        <v>2</v>
      </c>
      <c r="C61" s="5"/>
      <c r="D61" s="6"/>
      <c r="E61" s="7">
        <f>E59+E60</f>
        <v>267056.04000000004</v>
      </c>
    </row>
    <row r="62" spans="1:6" x14ac:dyDescent="0.25">
      <c r="A62" s="3"/>
      <c r="B62" s="25"/>
      <c r="C62" s="17"/>
      <c r="D62" s="18"/>
      <c r="E62" s="7"/>
    </row>
    <row r="63" spans="1:6" x14ac:dyDescent="0.25">
      <c r="A63" s="1" t="s">
        <v>3</v>
      </c>
      <c r="B63" s="4" t="s">
        <v>4</v>
      </c>
      <c r="C63" s="5"/>
      <c r="D63" s="5"/>
      <c r="E63" s="8"/>
    </row>
    <row r="64" spans="1:6" x14ac:dyDescent="0.25">
      <c r="A64" s="9" t="s">
        <v>14</v>
      </c>
      <c r="B64" s="24" t="s">
        <v>13</v>
      </c>
      <c r="C64" s="26"/>
      <c r="D64" s="27"/>
      <c r="E64" s="10">
        <v>33000</v>
      </c>
    </row>
    <row r="65" spans="1:5" x14ac:dyDescent="0.25">
      <c r="A65" s="9" t="s">
        <v>15</v>
      </c>
      <c r="B65" s="24" t="s">
        <v>12</v>
      </c>
      <c r="C65" s="26"/>
      <c r="D65" s="27"/>
      <c r="E65" s="10">
        <v>28238.36</v>
      </c>
    </row>
    <row r="66" spans="1:5" x14ac:dyDescent="0.25">
      <c r="A66" s="9" t="s">
        <v>16</v>
      </c>
      <c r="B66" s="24" t="s">
        <v>21</v>
      </c>
      <c r="C66" s="17"/>
      <c r="D66" s="18"/>
      <c r="E66" s="10">
        <v>5000</v>
      </c>
    </row>
    <row r="67" spans="1:5" x14ac:dyDescent="0.25">
      <c r="A67" s="9" t="s">
        <v>17</v>
      </c>
      <c r="B67" s="16" t="s">
        <v>7</v>
      </c>
      <c r="C67" s="17"/>
      <c r="D67" s="18"/>
      <c r="E67" s="15">
        <f>10%*E61</f>
        <v>26705.604000000007</v>
      </c>
    </row>
    <row r="68" spans="1:5" x14ac:dyDescent="0.25">
      <c r="A68" s="9"/>
      <c r="B68" s="19" t="s">
        <v>9</v>
      </c>
      <c r="C68" s="20"/>
      <c r="D68" s="21"/>
      <c r="E68" s="12">
        <f>SUM(E64:E67)</f>
        <v>92943.964000000007</v>
      </c>
    </row>
    <row r="69" spans="1:5" x14ac:dyDescent="0.25">
      <c r="A69" s="22" t="s">
        <v>10</v>
      </c>
      <c r="B69" s="23"/>
      <c r="C69" s="17"/>
      <c r="D69" s="18"/>
      <c r="E69" s="13">
        <f>E68+E61</f>
        <v>360000.00400000007</v>
      </c>
    </row>
  </sheetData>
  <mergeCells count="44">
    <mergeCell ref="B67:D67"/>
    <mergeCell ref="B68:D68"/>
    <mergeCell ref="A69:D69"/>
    <mergeCell ref="B59:D59"/>
    <mergeCell ref="B62:D62"/>
    <mergeCell ref="B64:D64"/>
    <mergeCell ref="B65:D65"/>
    <mergeCell ref="B66:D66"/>
    <mergeCell ref="B1:D1"/>
    <mergeCell ref="B21:D21"/>
    <mergeCell ref="B24:D24"/>
    <mergeCell ref="A32:D32"/>
    <mergeCell ref="B27:D27"/>
    <mergeCell ref="B28:D28"/>
    <mergeCell ref="B29:D29"/>
    <mergeCell ref="B30:D30"/>
    <mergeCell ref="B31:D31"/>
    <mergeCell ref="B26:D26"/>
    <mergeCell ref="B10:D10"/>
    <mergeCell ref="B11:D11"/>
    <mergeCell ref="B4:D4"/>
    <mergeCell ref="B6:D6"/>
    <mergeCell ref="B7:D7"/>
    <mergeCell ref="B8:D8"/>
    <mergeCell ref="B9:D9"/>
    <mergeCell ref="B12:D12"/>
    <mergeCell ref="A13:D13"/>
    <mergeCell ref="B34:D34"/>
    <mergeCell ref="B37:D37"/>
    <mergeCell ref="B39:D39"/>
    <mergeCell ref="B40:D40"/>
    <mergeCell ref="B41:D41"/>
    <mergeCell ref="B42:D42"/>
    <mergeCell ref="B43:D43"/>
    <mergeCell ref="B44:D44"/>
    <mergeCell ref="A45:D45"/>
    <mergeCell ref="B47:D47"/>
    <mergeCell ref="B55:D55"/>
    <mergeCell ref="B56:D56"/>
    <mergeCell ref="A57:D57"/>
    <mergeCell ref="B54:D54"/>
    <mergeCell ref="B50:D50"/>
    <mergeCell ref="B52:D52"/>
    <mergeCell ref="B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Dambruoso</dc:creator>
  <cp:lastModifiedBy>Maria Dambruoso</cp:lastModifiedBy>
  <cp:lastPrinted>2022-12-13T08:34:03Z</cp:lastPrinted>
  <dcterms:created xsi:type="dcterms:W3CDTF">2022-12-09T12:48:24Z</dcterms:created>
  <dcterms:modified xsi:type="dcterms:W3CDTF">2022-12-13T08:49:20Z</dcterms:modified>
</cp:coreProperties>
</file>